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5.xml" ContentType="application/vnd.ms-excel.person+xml"/>
  <Override PartName="/xl/persons/person10.xml" ContentType="application/vnd.ms-excel.person+xml"/>
  <Override PartName="/xl/persons/person3.xml" ContentType="application/vnd.ms-excel.person+xml"/>
  <Override PartName="/xl/persons/person9.xml" ContentType="application/vnd.ms-excel.person+xml"/>
  <Override PartName="/xl/persons/person7.xml" ContentType="application/vnd.ms-excel.person+xml"/>
  <Override PartName="/xl/persons/person11.xml" ContentType="application/vnd.ms-excel.person+xml"/>
  <Override PartName="/xl/persons/person2.xml" ContentType="application/vnd.ms-excel.person+xml"/>
  <Override PartName="/xl/persons/person6.xml" ContentType="application/vnd.ms-excel.person+xml"/>
  <Override PartName="/xl/persons/person.xml" ContentType="application/vnd.ms-excel.person+xml"/>
  <Override PartName="/xl/persons/person1.xml" ContentType="application/vnd.ms-excel.person+xml"/>
  <Override PartName="/xl/persons/person8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ricar\OneDrive\Área de Trabalho\SEGUNDO SEMESTRE\SEC.SAÚDE\"/>
    </mc:Choice>
  </mc:AlternateContent>
  <xr:revisionPtr revIDLastSave="0" documentId="13_ncr:1_{5A8B2F09-B89D-4D07-9AC2-123A5C7467F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ilha Orçamentária" sheetId="1" r:id="rId1"/>
    <sheet name="Detalhamento do BDI" sheetId="4" r:id="rId2"/>
  </sheets>
  <definedNames>
    <definedName name="_xlnm._FilterDatabase" localSheetId="0" hidden="1">'Planilha Orçamentária'!$B$14:$V$15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F10" i="4"/>
  <c r="J18" i="1" l="1"/>
  <c r="J17" i="1" l="1"/>
  <c r="H5" i="4" l="1"/>
  <c r="F2" i="4" s="1"/>
  <c r="H6" i="1" l="1"/>
  <c r="I18" i="1" l="1"/>
  <c r="K18" i="1" s="1"/>
  <c r="L18" i="1" s="1"/>
  <c r="I17" i="1"/>
  <c r="K17" i="1" s="1"/>
  <c r="L17" i="1" s="1"/>
  <c r="M15" i="1" l="1"/>
  <c r="L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 MARUCH DE CARVALHO</author>
  </authors>
  <commentList>
    <comment ref="H6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Preenchimento Automático - Aba "Detalhamento do BDI"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6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Preencher caso exista BDI diferenciado para equipamentos, por exemplo.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SIM ou NÃO</t>
        </r>
      </text>
    </comment>
  </commentList>
</comments>
</file>

<file path=xl/sharedStrings.xml><?xml version="1.0" encoding="utf-8"?>
<sst xmlns="http://schemas.openxmlformats.org/spreadsheetml/2006/main" count="74" uniqueCount="68">
  <si>
    <t>LEGENDA</t>
  </si>
  <si>
    <t>PREENCHIMENTO AUTOMÁTICO</t>
  </si>
  <si>
    <t>PLANILHA ORÇAMENTÁRIA</t>
  </si>
  <si>
    <t>LICITAÇÃO Nº</t>
  </si>
  <si>
    <t>EDITAL Nº</t>
  </si>
  <si>
    <t>COMPOSIÇÃO DO BDI</t>
  </si>
  <si>
    <t>GARANTIA (G) e SEGURO (S)</t>
  </si>
  <si>
    <t>OBJETO</t>
  </si>
  <si>
    <t>RISCO ( R )</t>
  </si>
  <si>
    <t>MODALIDADE</t>
  </si>
  <si>
    <t>REGIME DE EXECUÇÃO</t>
  </si>
  <si>
    <t>CIDADE</t>
  </si>
  <si>
    <t>UF</t>
  </si>
  <si>
    <t>DESPESAS FINANCEIRAS (DF)</t>
  </si>
  <si>
    <t>DATA BASE DO ORÇAMENTO</t>
  </si>
  <si>
    <t>DESONERAÇÃO</t>
  </si>
  <si>
    <t>BDI 1</t>
  </si>
  <si>
    <t>BDI 2</t>
  </si>
  <si>
    <t>ADMINISTRAÇÃO CENTRAL (AC)</t>
  </si>
  <si>
    <t>LUCRO (L)</t>
  </si>
  <si>
    <t>TRIBUTOS (T)</t>
  </si>
  <si>
    <t>LOTE</t>
  </si>
  <si>
    <t>ITEM</t>
  </si>
  <si>
    <t>CÓDIGO</t>
  </si>
  <si>
    <t>REFERÊNCIA</t>
  </si>
  <si>
    <t>DESCRIÇÃO DOS SERVIÇOS</t>
  </si>
  <si>
    <t>UNIDADE</t>
  </si>
  <si>
    <t>QUANTIDADE</t>
  </si>
  <si>
    <t>BDI</t>
  </si>
  <si>
    <t>FÓRMULA ADOTADA:</t>
  </si>
  <si>
    <t>TOTAL GERAL</t>
  </si>
  <si>
    <t>ÓRGÃO</t>
  </si>
  <si>
    <t>BDI PROPOSTO:</t>
  </si>
  <si>
    <t>PREÇO TOTAL</t>
  </si>
  <si>
    <t>CUSTO UNITÁRIO (SEM BDI)</t>
  </si>
  <si>
    <t>TIPO DE VALOR</t>
  </si>
  <si>
    <t>VALOR UNITÁRIO (R$)</t>
  </si>
  <si>
    <t>ENCARGOS SOCIAIS - HORISTAS (%)</t>
  </si>
  <si>
    <t>ENCARGOS SOCIAIS - MENSALISTAS (%)</t>
  </si>
  <si>
    <t>PREENCHIMENTO OBRIGATÓRIO</t>
  </si>
  <si>
    <t>PREENCHIIMENTO FACULTATIVO</t>
  </si>
  <si>
    <t>PREÇO UNITÁRIO (COM BDI)</t>
  </si>
  <si>
    <t>CUSTO (SEM BDI)</t>
  </si>
  <si>
    <t>DATA</t>
  </si>
  <si>
    <t>Prefeitura Municipal de Perdizes</t>
  </si>
  <si>
    <t>Sim</t>
  </si>
  <si>
    <t>Perdizes</t>
  </si>
  <si>
    <t>MG</t>
  </si>
  <si>
    <t>m²</t>
  </si>
  <si>
    <t>SETOP</t>
  </si>
  <si>
    <t>m</t>
  </si>
  <si>
    <t>PISOS</t>
  </si>
  <si>
    <t>2.1</t>
  </si>
  <si>
    <t>2.2</t>
  </si>
  <si>
    <t>REVESTIMENTO DE PAREDE E TETO</t>
  </si>
  <si>
    <t>ED-50611</t>
  </si>
  <si>
    <t>PISO EM GRANILITE/MARMORITE, ESP. 8MM, ACABAMENTO POLIDO, COR CINZA, MODULAÇÃO DE 1X1M, INCLUSIVE JUNTA PLÁSTICA, RESINA E POLIMENTO MECANIZADO</t>
  </si>
  <si>
    <t>ED-50783</t>
  </si>
  <si>
    <t>RODAPÉ EM GRANILITE/MARMORITE, ACABAMENTO POLIDO, COR CINZA, ALTURA 10CM, INCLUSIVE POLIMENTO</t>
  </si>
  <si>
    <t>1</t>
  </si>
  <si>
    <t>COFINS=</t>
  </si>
  <si>
    <t>PIS=</t>
  </si>
  <si>
    <t>ISS=</t>
  </si>
  <si>
    <t>CPRB</t>
  </si>
  <si>
    <t>Antônio Roberto Bergamasco - Prefeito Municipal</t>
  </si>
  <si>
    <t>Execução de Serviços Secretaria de Saúde</t>
  </si>
  <si>
    <t>2</t>
  </si>
  <si>
    <t>Michel Rezende de Souza Santos - Engenheiro Civil - CREA MG: 408.225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</si>
</sst>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#,##0.0000"/>
    <numFmt numFmtId="166" formatCode="_-&quot;R$&quot;\ * #,##0.0000_-;\-&quot;R$&quot;\ * #,##0.0000_-;_-&quot;R$&quot;\ * &quot;-&quot;????_-;_-@_-"/>
    <numFmt numFmtId="167" formatCode="_-&quot;R$&quot;\ * #,##0.0000_-;\-&quot;R$&quot;\ * #,##0.0000_-;_-&quot;R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Book Antiqua"/>
      <family val="1"/>
    </font>
    <font>
      <sz val="11"/>
      <name val="Book Antiqua"/>
      <family val="1"/>
    </font>
    <font>
      <sz val="12"/>
      <name val="Times New Roman"/>
      <family val="1"/>
    </font>
    <font>
      <sz val="11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6"/>
        <bgColor indexed="64"/>
      </patternFill>
    </fill>
  </fills>
  <borders count="4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</cellStyleXfs>
  <cellXfs count="107">
    <xf numFmtId="0" fontId="0" fillId="0" borderId="0" xfId="0"/>
    <xf numFmtId="0" fontId="0" fillId="2" borderId="0" xfId="0" applyFill="1"/>
    <xf numFmtId="9" fontId="0" fillId="2" borderId="0" xfId="1" applyFont="1" applyFill="1" applyAlignment="1"/>
    <xf numFmtId="9" fontId="0" fillId="0" borderId="0" xfId="1" applyFont="1" applyFill="1" applyAlignment="1"/>
    <xf numFmtId="0" fontId="2" fillId="2" borderId="6" xfId="0" applyFont="1" applyFill="1" applyBorder="1" applyAlignment="1">
      <alignment horizontal="left" vertical="center"/>
    </xf>
    <xf numFmtId="4" fontId="0" fillId="3" borderId="26" xfId="2" applyNumberFormat="1" applyFont="1" applyFill="1" applyBorder="1" applyAlignment="1">
      <alignment horizontal="right" vertical="center"/>
    </xf>
    <xf numFmtId="0" fontId="2" fillId="0" borderId="36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14" fontId="0" fillId="6" borderId="10" xfId="0" applyNumberFormat="1" applyFill="1" applyBorder="1" applyAlignment="1">
      <alignment horizontal="center" vertical="center"/>
    </xf>
    <xf numFmtId="49" fontId="0" fillId="6" borderId="10" xfId="0" applyNumberFormat="1" applyFill="1" applyBorder="1" applyAlignment="1">
      <alignment horizontal="center" vertical="center"/>
    </xf>
    <xf numFmtId="49" fontId="0" fillId="6" borderId="7" xfId="0" applyNumberFormat="1" applyFill="1" applyBorder="1" applyAlignment="1">
      <alignment vertical="center"/>
    </xf>
    <xf numFmtId="9" fontId="0" fillId="6" borderId="31" xfId="0" applyNumberFormat="1" applyFill="1" applyBorder="1" applyAlignment="1">
      <alignment horizontal="center" vertical="center"/>
    </xf>
    <xf numFmtId="9" fontId="0" fillId="6" borderId="39" xfId="0" applyNumberFormat="1" applyFill="1" applyBorder="1" applyAlignment="1">
      <alignment horizontal="center" vertical="center"/>
    </xf>
    <xf numFmtId="10" fontId="0" fillId="6" borderId="10" xfId="1" applyNumberFormat="1" applyFont="1" applyFill="1" applyBorder="1" applyAlignment="1">
      <alignment horizontal="center" vertical="center"/>
    </xf>
    <xf numFmtId="10" fontId="0" fillId="6" borderId="24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7" borderId="38" xfId="0" applyFont="1" applyFill="1" applyBorder="1" applyAlignment="1">
      <alignment horizontal="center" vertical="center"/>
    </xf>
    <xf numFmtId="49" fontId="0" fillId="7" borderId="32" xfId="0" applyNumberFormat="1" applyFill="1" applyBorder="1" applyAlignment="1">
      <alignment horizontal="center" vertical="center"/>
    </xf>
    <xf numFmtId="0" fontId="9" fillId="0" borderId="0" xfId="0" applyFont="1"/>
    <xf numFmtId="166" fontId="0" fillId="0" borderId="0" xfId="0" applyNumberFormat="1"/>
    <xf numFmtId="49" fontId="0" fillId="7" borderId="5" xfId="0" applyNumberFormat="1" applyFill="1" applyBorder="1" applyAlignment="1">
      <alignment horizontal="center" vertical="center"/>
    </xf>
    <xf numFmtId="49" fontId="0" fillId="7" borderId="10" xfId="0" applyNumberFormat="1" applyFill="1" applyBorder="1" applyAlignment="1">
      <alignment horizontal="center" vertical="center"/>
    </xf>
    <xf numFmtId="10" fontId="10" fillId="4" borderId="30" xfId="1" applyNumberFormat="1" applyFont="1" applyFill="1" applyBorder="1" applyAlignment="1">
      <alignment horizontal="center"/>
    </xf>
    <xf numFmtId="49" fontId="2" fillId="7" borderId="32" xfId="0" applyNumberFormat="1" applyFont="1" applyFill="1" applyBorder="1" applyAlignment="1">
      <alignment horizontal="center" vertical="center"/>
    </xf>
    <xf numFmtId="49" fontId="2" fillId="7" borderId="2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10" fontId="2" fillId="7" borderId="26" xfId="1" applyNumberFormat="1" applyFont="1" applyFill="1" applyBorder="1" applyAlignment="1">
      <alignment horizontal="center" vertical="center"/>
    </xf>
    <xf numFmtId="4" fontId="2" fillId="3" borderId="27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49" fontId="0" fillId="7" borderId="3" xfId="0" applyNumberFormat="1" applyFill="1" applyBorder="1" applyAlignment="1">
      <alignment horizontal="right" vertical="center"/>
    </xf>
    <xf numFmtId="49" fontId="0" fillId="7" borderId="7" xfId="0" applyNumberForma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 wrapText="1"/>
    </xf>
    <xf numFmtId="0" fontId="0" fillId="7" borderId="25" xfId="0" applyFill="1" applyBorder="1" applyAlignment="1">
      <alignment horizontal="right"/>
    </xf>
    <xf numFmtId="10" fontId="0" fillId="7" borderId="42" xfId="1" applyNumberFormat="1" applyFont="1" applyFill="1" applyBorder="1" applyAlignment="1">
      <alignment horizontal="right" vertical="center"/>
    </xf>
    <xf numFmtId="49" fontId="2" fillId="7" borderId="35" xfId="0" applyNumberFormat="1" applyFont="1" applyFill="1" applyBorder="1" applyAlignment="1">
      <alignment horizontal="center" vertical="center"/>
    </xf>
    <xf numFmtId="49" fontId="2" fillId="7" borderId="43" xfId="0" applyNumberFormat="1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 wrapText="1"/>
    </xf>
    <xf numFmtId="165" fontId="2" fillId="7" borderId="41" xfId="2" applyNumberFormat="1" applyFont="1" applyFill="1" applyBorder="1" applyAlignment="1">
      <alignment horizontal="right" vertical="center"/>
    </xf>
    <xf numFmtId="165" fontId="2" fillId="7" borderId="26" xfId="0" applyNumberFormat="1" applyFont="1" applyFill="1" applyBorder="1" applyAlignment="1">
      <alignment horizontal="center" vertical="center"/>
    </xf>
    <xf numFmtId="0" fontId="12" fillId="7" borderId="43" xfId="0" applyFont="1" applyFill="1" applyBorder="1" applyAlignment="1">
      <alignment horizontal="center" vertical="center" wrapText="1"/>
    </xf>
    <xf numFmtId="0" fontId="13" fillId="7" borderId="43" xfId="0" applyFont="1" applyFill="1" applyBorder="1" applyAlignment="1">
      <alignment horizontal="center" vertical="center" wrapText="1"/>
    </xf>
    <xf numFmtId="165" fontId="2" fillId="7" borderId="44" xfId="2" applyNumberFormat="1" applyFont="1" applyFill="1" applyBorder="1" applyAlignment="1">
      <alignment horizontal="right" vertical="center"/>
    </xf>
    <xf numFmtId="4" fontId="13" fillId="7" borderId="26" xfId="0" applyNumberFormat="1" applyFont="1" applyFill="1" applyBorder="1" applyAlignment="1">
      <alignment horizontal="center" vertical="center" wrapText="1"/>
    </xf>
    <xf numFmtId="0" fontId="13" fillId="7" borderId="41" xfId="0" applyFont="1" applyFill="1" applyBorder="1" applyAlignment="1">
      <alignment horizontal="right" vertical="center"/>
    </xf>
    <xf numFmtId="2" fontId="13" fillId="7" borderId="41" xfId="0" applyNumberFormat="1" applyFont="1" applyFill="1" applyBorder="1" applyAlignment="1">
      <alignment horizontal="right" vertical="center"/>
    </xf>
    <xf numFmtId="0" fontId="12" fillId="7" borderId="26" xfId="0" applyFont="1" applyFill="1" applyBorder="1" applyAlignment="1">
      <alignment vertical="center" wrapText="1"/>
    </xf>
    <xf numFmtId="0" fontId="14" fillId="0" borderId="0" xfId="0" applyFont="1"/>
    <xf numFmtId="10" fontId="14" fillId="0" borderId="25" xfId="1" applyNumberFormat="1" applyFont="1" applyBorder="1" applyAlignment="1"/>
    <xf numFmtId="0" fontId="14" fillId="0" borderId="0" xfId="0" applyFont="1" applyAlignment="1">
      <alignment horizontal="center"/>
    </xf>
    <xf numFmtId="165" fontId="0" fillId="3" borderId="32" xfId="2" applyNumberFormat="1" applyFont="1" applyFill="1" applyBorder="1" applyAlignment="1">
      <alignment horizontal="right" vertical="center"/>
    </xf>
    <xf numFmtId="165" fontId="0" fillId="3" borderId="26" xfId="2" applyNumberFormat="1" applyFont="1" applyFill="1" applyBorder="1" applyAlignment="1">
      <alignment horizontal="right" vertical="center"/>
    </xf>
    <xf numFmtId="167" fontId="2" fillId="4" borderId="25" xfId="3" applyNumberFormat="1" applyFont="1" applyFill="1" applyBorder="1" applyAlignment="1">
      <alignment horizontal="right" vertical="center"/>
    </xf>
    <xf numFmtId="44" fontId="2" fillId="0" borderId="0" xfId="3" applyFont="1" applyAlignment="1">
      <alignment horizontal="center"/>
    </xf>
    <xf numFmtId="0" fontId="0" fillId="0" borderId="45" xfId="0" applyBorder="1" applyAlignment="1">
      <alignment horizontal="center" vertical="top"/>
    </xf>
    <xf numFmtId="0" fontId="0" fillId="0" borderId="0" xfId="0" applyAlignment="1">
      <alignment horizontal="center" vertical="top"/>
    </xf>
    <xf numFmtId="10" fontId="0" fillId="6" borderId="37" xfId="1" applyNumberFormat="1" applyFont="1" applyFill="1" applyBorder="1" applyAlignment="1">
      <alignment horizontal="center" vertical="center"/>
    </xf>
    <xf numFmtId="10" fontId="0" fillId="6" borderId="2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0" fillId="7" borderId="7" xfId="0" applyNumberFormat="1" applyFill="1" applyBorder="1" applyAlignment="1">
      <alignment horizontal="left" vertical="center"/>
    </xf>
    <xf numFmtId="49" fontId="0" fillId="7" borderId="8" xfId="0" applyNumberFormat="1" applyFill="1" applyBorder="1" applyAlignment="1">
      <alignment horizontal="left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14" fontId="2" fillId="7" borderId="12" xfId="0" applyNumberFormat="1" applyFont="1" applyFill="1" applyBorder="1" applyAlignment="1">
      <alignment horizontal="center" vertical="center"/>
    </xf>
    <xf numFmtId="14" fontId="2" fillId="7" borderId="17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/>
    </xf>
    <xf numFmtId="0" fontId="8" fillId="6" borderId="3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40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10" fontId="0" fillId="3" borderId="14" xfId="1" applyNumberFormat="1" applyFont="1" applyFill="1" applyBorder="1" applyAlignment="1">
      <alignment horizontal="right" vertical="center"/>
    </xf>
    <xf numFmtId="10" fontId="0" fillId="3" borderId="19" xfId="1" applyNumberFormat="1" applyFont="1" applyFill="1" applyBorder="1" applyAlignment="1">
      <alignment horizontal="right" vertical="center"/>
    </xf>
    <xf numFmtId="0" fontId="8" fillId="7" borderId="28" xfId="0" applyFont="1" applyFill="1" applyBorder="1" applyAlignment="1">
      <alignment horizontal="center"/>
    </xf>
    <xf numFmtId="0" fontId="8" fillId="7" borderId="30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30" xfId="0" applyFont="1" applyFill="1" applyBorder="1" applyAlignment="1">
      <alignment horizontal="center"/>
    </xf>
    <xf numFmtId="0" fontId="5" fillId="4" borderId="28" xfId="0" applyFont="1" applyFill="1" applyBorder="1" applyAlignment="1">
      <alignment horizontal="left"/>
    </xf>
    <xf numFmtId="0" fontId="5" fillId="4" borderId="29" xfId="0" applyFont="1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0" fontId="0" fillId="6" borderId="6" xfId="0" applyNumberFormat="1" applyFill="1" applyBorder="1" applyAlignment="1">
      <alignment horizontal="center" vertical="center" wrapText="1"/>
    </xf>
    <xf numFmtId="10" fontId="0" fillId="6" borderId="7" xfId="0" applyNumberFormat="1" applyFill="1" applyBorder="1" applyAlignment="1">
      <alignment horizontal="center" vertical="center" wrapText="1"/>
    </xf>
    <xf numFmtId="10" fontId="0" fillId="6" borderId="10" xfId="0" applyNumberFormat="1" applyFill="1" applyBorder="1" applyAlignment="1">
      <alignment horizontal="center" vertical="center" wrapText="1"/>
    </xf>
    <xf numFmtId="10" fontId="0" fillId="6" borderId="22" xfId="0" applyNumberFormat="1" applyFill="1" applyBorder="1" applyAlignment="1">
      <alignment horizontal="center" vertical="center" wrapText="1"/>
    </xf>
    <xf numFmtId="10" fontId="0" fillId="6" borderId="23" xfId="0" applyNumberFormat="1" applyFill="1" applyBorder="1" applyAlignment="1">
      <alignment horizontal="center" vertical="center" wrapText="1"/>
    </xf>
    <xf numFmtId="10" fontId="0" fillId="6" borderId="24" xfId="0" applyNumberFormat="1" applyFill="1" applyBorder="1" applyAlignment="1">
      <alignment horizontal="center" vertical="center" wrapText="1"/>
    </xf>
  </cellXfs>
  <cellStyles count="5">
    <cellStyle name="Moeda" xfId="3" builtinId="4"/>
    <cellStyle name="Moeda 2" xfId="2" xr:uid="{00000000-0005-0000-0000-000001000000}"/>
    <cellStyle name="Normal" xfId="0" builtinId="0"/>
    <cellStyle name="Normal 4" xfId="4" xr:uid="{5C8F85D9-01F6-4AAD-BE16-A7C8D64C0E57}"/>
    <cellStyle name="Porcentagem" xfId="1" builtinId="5"/>
  </cellStyles>
  <dxfs count="0"/>
  <tableStyles count="0" defaultTableStyle="TableStyleMedium2" defaultPivotStyle="PivotStyleLight16"/>
  <colors>
    <mruColors>
      <color rgb="FFFFFF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13" Type="http://schemas.microsoft.com/office/2017/10/relationships/person" Target="persons/person5.xml"/><Relationship Id="rId18" Type="http://schemas.microsoft.com/office/2017/10/relationships/person" Target="persons/person10.xml"/><Relationship Id="rId3" Type="http://schemas.openxmlformats.org/officeDocument/2006/relationships/theme" Target="theme/theme1.xml"/><Relationship Id="rId12" Type="http://schemas.microsoft.com/office/2017/10/relationships/person" Target="persons/person3.xml"/><Relationship Id="rId17" Type="http://schemas.microsoft.com/office/2017/10/relationships/person" Target="persons/person9.xml"/><Relationship Id="rId2" Type="http://schemas.openxmlformats.org/officeDocument/2006/relationships/worksheet" Target="worksheets/sheet2.xml"/><Relationship Id="rId16" Type="http://schemas.microsoft.com/office/2017/10/relationships/person" Target="persons/person7.xml"/><Relationship Id="rId20" Type="http://schemas.microsoft.com/office/2017/10/relationships/person" Target="persons/person1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microsoft.com/office/2017/10/relationships/person" Target="persons/person2.xml"/><Relationship Id="rId5" Type="http://schemas.openxmlformats.org/officeDocument/2006/relationships/sharedStrings" Target="sharedStrings.xml"/><Relationship Id="rId15" Type="http://schemas.microsoft.com/office/2017/10/relationships/person" Target="persons/person6.xml"/><Relationship Id="rId19" Type="http://schemas.microsoft.com/office/2017/10/relationships/person" Target="persons/person.xml"/><Relationship Id="rId10" Type="http://schemas.microsoft.com/office/2017/10/relationships/person" Target="persons/person1.xml"/><Relationship Id="rId4" Type="http://schemas.openxmlformats.org/officeDocument/2006/relationships/styles" Target="styles.xml"/><Relationship Id="rId14" Type="http://schemas.microsoft.com/office/2017/10/relationships/person" Target="persons/person8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31"/>
  <sheetViews>
    <sheetView showGridLines="0" tabSelected="1" topLeftCell="C1" zoomScale="90" zoomScaleNormal="90" workbookViewId="0">
      <selection activeCell="C1" sqref="B1:L31"/>
    </sheetView>
  </sheetViews>
  <sheetFormatPr defaultRowHeight="15" x14ac:dyDescent="0.25"/>
  <cols>
    <col min="1" max="1" width="2.42578125" customWidth="1"/>
    <col min="2" max="2" width="13.5703125" customWidth="1"/>
    <col min="3" max="3" width="11.85546875" bestFit="1" customWidth="1"/>
    <col min="4" max="4" width="21" bestFit="1" customWidth="1"/>
    <col min="5" max="5" width="64.28515625" customWidth="1"/>
    <col min="6" max="6" width="9.28515625" bestFit="1" customWidth="1"/>
    <col min="7" max="7" width="13.28515625" style="34" bestFit="1" customWidth="1"/>
    <col min="8" max="8" width="18.5703125" style="37" customWidth="1"/>
    <col min="9" max="9" width="9.85546875" bestFit="1" customWidth="1"/>
    <col min="10" max="12" width="18.5703125" customWidth="1"/>
    <col min="13" max="13" width="15" bestFit="1" customWidth="1"/>
    <col min="14" max="14" width="29.140625" customWidth="1"/>
    <col min="15" max="15" width="8.140625" customWidth="1"/>
    <col min="16" max="16" width="13" customWidth="1"/>
    <col min="17" max="17" width="13.42578125" customWidth="1"/>
    <col min="18" max="18" width="13.7109375" customWidth="1"/>
    <col min="19" max="19" width="14.42578125" customWidth="1"/>
    <col min="20" max="20" width="10.85546875" customWidth="1"/>
    <col min="21" max="21" width="11.5703125" customWidth="1"/>
    <col min="22" max="22" width="14" customWidth="1"/>
    <col min="23" max="23" width="9.140625" customWidth="1"/>
    <col min="25" max="25" width="12.42578125" customWidth="1"/>
  </cols>
  <sheetData>
    <row r="1" spans="1:45" ht="15.75" thickBot="1" x14ac:dyDescent="0.3"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5" ht="22.5" thickTop="1" thickBot="1" x14ac:dyDescent="0.3">
      <c r="B2" s="66" t="s">
        <v>2</v>
      </c>
      <c r="C2" s="67"/>
      <c r="D2" s="67"/>
      <c r="E2" s="67"/>
      <c r="F2" s="68"/>
      <c r="G2" s="35" t="s">
        <v>3</v>
      </c>
      <c r="H2" s="38"/>
      <c r="I2" s="9" t="s">
        <v>4</v>
      </c>
      <c r="J2" s="25"/>
      <c r="K2" s="1"/>
      <c r="W2" s="1"/>
      <c r="X2" s="1"/>
    </row>
    <row r="3" spans="1:45" ht="15.75" thickBot="1" x14ac:dyDescent="0.3">
      <c r="B3" s="4" t="s">
        <v>31</v>
      </c>
      <c r="C3" s="69" t="s">
        <v>44</v>
      </c>
      <c r="D3" s="69"/>
      <c r="E3" s="69"/>
      <c r="F3" s="69"/>
      <c r="G3" s="69"/>
      <c r="H3" s="70"/>
      <c r="I3" s="7" t="s">
        <v>43</v>
      </c>
      <c r="J3" s="13">
        <v>45460</v>
      </c>
      <c r="K3" s="1"/>
      <c r="X3" s="1"/>
    </row>
    <row r="4" spans="1:45" ht="15.75" thickBot="1" x14ac:dyDescent="0.3">
      <c r="B4" s="4" t="s">
        <v>7</v>
      </c>
      <c r="C4" s="69" t="s">
        <v>65</v>
      </c>
      <c r="D4" s="69"/>
      <c r="E4" s="69"/>
      <c r="F4" s="69"/>
      <c r="G4" s="69"/>
      <c r="H4" s="70"/>
      <c r="I4" s="7" t="s">
        <v>21</v>
      </c>
      <c r="J4" s="14"/>
      <c r="K4" s="1"/>
      <c r="X4" s="1"/>
    </row>
    <row r="5" spans="1:45" ht="15.75" thickBot="1" x14ac:dyDescent="0.3">
      <c r="B5" s="4" t="s">
        <v>9</v>
      </c>
      <c r="C5" s="15"/>
      <c r="D5" s="7" t="s">
        <v>10</v>
      </c>
      <c r="E5" s="71"/>
      <c r="F5" s="72"/>
      <c r="G5" s="36" t="s">
        <v>11</v>
      </c>
      <c r="H5" s="39" t="s">
        <v>46</v>
      </c>
      <c r="I5" s="7" t="s">
        <v>12</v>
      </c>
      <c r="J5" s="26" t="s">
        <v>47</v>
      </c>
    </row>
    <row r="6" spans="1:45" x14ac:dyDescent="0.25">
      <c r="B6" s="73" t="s">
        <v>14</v>
      </c>
      <c r="C6" s="75">
        <v>45505</v>
      </c>
      <c r="D6" s="6" t="s">
        <v>15</v>
      </c>
      <c r="E6" s="8" t="s">
        <v>37</v>
      </c>
      <c r="F6" s="16"/>
      <c r="G6" s="77" t="s">
        <v>16</v>
      </c>
      <c r="H6" s="86">
        <f>'Detalhamento do BDI'!F2</f>
        <v>0.29545458677771497</v>
      </c>
      <c r="I6" s="84" t="s">
        <v>17</v>
      </c>
      <c r="J6" s="64"/>
    </row>
    <row r="7" spans="1:45" ht="15.75" thickBot="1" x14ac:dyDescent="0.3">
      <c r="B7" s="74"/>
      <c r="C7" s="76"/>
      <c r="D7" s="21" t="s">
        <v>45</v>
      </c>
      <c r="E7" s="10" t="s">
        <v>38</v>
      </c>
      <c r="F7" s="17"/>
      <c r="G7" s="78"/>
      <c r="H7" s="87"/>
      <c r="I7" s="85"/>
      <c r="J7" s="65"/>
    </row>
    <row r="8" spans="1:45" ht="16.5" thickTop="1" thickBot="1" x14ac:dyDescent="0.3"/>
    <row r="9" spans="1:45" ht="15" customHeight="1" thickTop="1" thickBot="1" x14ac:dyDescent="0.3">
      <c r="B9" s="81" t="s">
        <v>0</v>
      </c>
      <c r="C9" s="88" t="s">
        <v>39</v>
      </c>
      <c r="D9" s="89"/>
    </row>
    <row r="10" spans="1:45" ht="15.75" customHeight="1" thickTop="1" thickBot="1" x14ac:dyDescent="0.3">
      <c r="B10" s="82"/>
      <c r="C10" s="79" t="s">
        <v>40</v>
      </c>
      <c r="D10" s="80"/>
    </row>
    <row r="11" spans="1:45" ht="16.5" thickTop="1" thickBot="1" x14ac:dyDescent="0.3">
      <c r="B11" s="83"/>
      <c r="C11" s="90" t="s">
        <v>1</v>
      </c>
      <c r="D11" s="91"/>
      <c r="K11" s="24"/>
      <c r="AR11" s="2"/>
      <c r="AS11" s="3"/>
    </row>
    <row r="12" spans="1:45" ht="16.5" thickTop="1" thickBot="1" x14ac:dyDescent="0.3">
      <c r="H12" s="40" t="s">
        <v>35</v>
      </c>
      <c r="L12" s="11" t="s">
        <v>30</v>
      </c>
    </row>
    <row r="13" spans="1:45" ht="15.75" thickBot="1" x14ac:dyDescent="0.3">
      <c r="H13" s="41" t="s">
        <v>42</v>
      </c>
      <c r="L13" s="60">
        <f>SUM(L15:L18)</f>
        <v>119551.11592714791</v>
      </c>
    </row>
    <row r="14" spans="1:45" ht="30" customHeight="1" thickBot="1" x14ac:dyDescent="0.3">
      <c r="A14" s="1"/>
      <c r="B14" s="11" t="s">
        <v>22</v>
      </c>
      <c r="C14" s="11" t="s">
        <v>23</v>
      </c>
      <c r="D14" s="11" t="s">
        <v>24</v>
      </c>
      <c r="E14" s="12" t="s">
        <v>25</v>
      </c>
      <c r="F14" s="11" t="s">
        <v>26</v>
      </c>
      <c r="G14" s="11" t="s">
        <v>27</v>
      </c>
      <c r="H14" s="40" t="s">
        <v>36</v>
      </c>
      <c r="I14" s="11" t="s">
        <v>28</v>
      </c>
      <c r="J14" s="11" t="s">
        <v>34</v>
      </c>
      <c r="K14" s="12" t="s">
        <v>41</v>
      </c>
      <c r="L14" s="11" t="s">
        <v>33</v>
      </c>
      <c r="X14" s="20"/>
    </row>
    <row r="15" spans="1:45" s="33" customFormat="1" ht="37.5" customHeight="1" x14ac:dyDescent="0.25">
      <c r="A15" s="30"/>
      <c r="B15" s="28" t="s">
        <v>59</v>
      </c>
      <c r="C15" s="29"/>
      <c r="D15" s="44"/>
      <c r="E15" s="29" t="s">
        <v>54</v>
      </c>
      <c r="F15" s="28"/>
      <c r="G15" s="47"/>
      <c r="H15" s="50"/>
      <c r="I15" s="31"/>
      <c r="J15" s="32"/>
      <c r="K15" s="58"/>
      <c r="L15" s="59"/>
      <c r="M15" s="61" t="e">
        <f>SUM(#REF!)</f>
        <v>#REF!</v>
      </c>
    </row>
    <row r="16" spans="1:45" s="33" customFormat="1" x14ac:dyDescent="0.25">
      <c r="A16" s="30"/>
      <c r="B16" s="28" t="s">
        <v>66</v>
      </c>
      <c r="C16" s="43"/>
      <c r="D16" s="29"/>
      <c r="E16" s="29" t="s">
        <v>51</v>
      </c>
      <c r="F16" s="44"/>
      <c r="G16" s="47"/>
      <c r="H16" s="46"/>
      <c r="I16" s="31"/>
      <c r="J16" s="32"/>
      <c r="K16" s="58"/>
      <c r="L16" s="59"/>
      <c r="M16" s="61" t="e">
        <f ca="1">J27SOMA(L17:L18)</f>
        <v>#NAME?</v>
      </c>
    </row>
    <row r="17" spans="1:12" ht="40.5" x14ac:dyDescent="0.25">
      <c r="A17" s="1"/>
      <c r="B17" s="22" t="s">
        <v>52</v>
      </c>
      <c r="C17" s="45" t="s">
        <v>55</v>
      </c>
      <c r="D17" s="48" t="s">
        <v>49</v>
      </c>
      <c r="E17" s="54" t="s">
        <v>56</v>
      </c>
      <c r="F17" s="49" t="s">
        <v>48</v>
      </c>
      <c r="G17" s="51">
        <v>607.29999999999995</v>
      </c>
      <c r="H17" s="52">
        <v>116.47</v>
      </c>
      <c r="I17" s="42">
        <f t="shared" ref="I17:I18" si="0">$H$6</f>
        <v>0.29545458677771497</v>
      </c>
      <c r="J17" s="5">
        <f t="shared" ref="J17" si="1">IF(LEFT($H$13,5)="CUSTO",H17,H17/(1+I17))</f>
        <v>116.47</v>
      </c>
      <c r="K17" s="58">
        <f t="shared" ref="K17:K18" si="2">J17*(1+I17)</f>
        <v>150.88159572200047</v>
      </c>
      <c r="L17" s="59">
        <f t="shared" ref="L17:L18" si="3">K17*G17</f>
        <v>91630.393081970877</v>
      </c>
    </row>
    <row r="18" spans="1:12" s="33" customFormat="1" ht="27" x14ac:dyDescent="0.25">
      <c r="A18" s="30"/>
      <c r="B18" s="22" t="s">
        <v>53</v>
      </c>
      <c r="C18" s="45" t="s">
        <v>57</v>
      </c>
      <c r="D18" s="48" t="s">
        <v>49</v>
      </c>
      <c r="E18" s="54" t="s">
        <v>58</v>
      </c>
      <c r="F18" s="49" t="s">
        <v>50</v>
      </c>
      <c r="G18" s="51">
        <v>554.20000000000005</v>
      </c>
      <c r="H18" s="53">
        <v>38.89</v>
      </c>
      <c r="I18" s="42">
        <f t="shared" si="0"/>
        <v>0.29545458677771497</v>
      </c>
      <c r="J18" s="5">
        <f t="shared" ref="J18" si="4">IF(LEFT($H$13,5)="CUSTO",H18,H18/(1+I18))</f>
        <v>38.89</v>
      </c>
      <c r="K18" s="58">
        <f t="shared" si="2"/>
        <v>50.380228879785335</v>
      </c>
      <c r="L18" s="59">
        <f t="shared" si="3"/>
        <v>27920.722845177035</v>
      </c>
    </row>
    <row r="24" spans="1:12" x14ac:dyDescent="0.25">
      <c r="D24" s="62" t="s">
        <v>67</v>
      </c>
      <c r="E24" s="62"/>
    </row>
    <row r="25" spans="1:12" x14ac:dyDescent="0.25">
      <c r="D25" s="63"/>
      <c r="E25" s="63"/>
    </row>
    <row r="26" spans="1:12" x14ac:dyDescent="0.25">
      <c r="D26" s="63"/>
      <c r="E26" s="63"/>
    </row>
    <row r="29" spans="1:12" x14ac:dyDescent="0.25">
      <c r="D29" s="62" t="s">
        <v>64</v>
      </c>
      <c r="E29" s="62"/>
    </row>
    <row r="30" spans="1:12" x14ac:dyDescent="0.25">
      <c r="D30" s="63"/>
      <c r="E30" s="63"/>
    </row>
    <row r="31" spans="1:12" x14ac:dyDescent="0.25">
      <c r="D31" s="63"/>
      <c r="E31" s="63"/>
    </row>
  </sheetData>
  <mergeCells count="16">
    <mergeCell ref="D24:E26"/>
    <mergeCell ref="D29:E31"/>
    <mergeCell ref="J6:J7"/>
    <mergeCell ref="B2:F2"/>
    <mergeCell ref="C4:H4"/>
    <mergeCell ref="E5:F5"/>
    <mergeCell ref="B6:B7"/>
    <mergeCell ref="C6:C7"/>
    <mergeCell ref="C3:H3"/>
    <mergeCell ref="G6:G7"/>
    <mergeCell ref="C10:D10"/>
    <mergeCell ref="B9:B11"/>
    <mergeCell ref="I6:I7"/>
    <mergeCell ref="H6:H7"/>
    <mergeCell ref="C9:D9"/>
    <mergeCell ref="C11:D11"/>
  </mergeCells>
  <phoneticPr fontId="11" type="noConversion"/>
  <dataValidations disablePrompts="1" count="3">
    <dataValidation type="list" allowBlank="1" showInputMessage="1" showErrorMessage="1" sqref="H13" xr:uid="{00000000-0002-0000-0000-000000000000}">
      <formula1>"CUSTO (SEM BDI),PREÇO (COM BDI)"</formula1>
    </dataValidation>
    <dataValidation type="list" allowBlank="1" showInputMessage="1" showErrorMessage="1" sqref="D7" xr:uid="{00000000-0002-0000-0000-000001000000}">
      <formula1>"Sim,Não"</formula1>
    </dataValidation>
    <dataValidation type="list" allowBlank="1" showInputMessage="1" showErrorMessage="1" sqref="E5" xr:uid="{00000000-0002-0000-0000-000002000000}">
      <formula1>"1 – Empreitada por Preço Global, 2 – Empreitada por Preço Unitário, 3 – Empreitada Integral, 4 – Tarefa, 5 – Execução Direta, 6 – Contratação integrada, 7 – Contratação semi-integrada,  8 – Fornecimento e prestação de serviço associado"</formula1>
    </dataValidation>
  </dataValidations>
  <pageMargins left="0.51181102362204722" right="0.51181102362204722" top="0.78740157480314965" bottom="0.78740157480314965" header="0.31496062992125984" footer="0.31496062992125984"/>
  <pageSetup paperSize="9" scale="24" fitToHeight="0" orientation="landscape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33"/>
  <sheetViews>
    <sheetView showGridLines="0" workbookViewId="0">
      <selection activeCell="C27" sqref="C27:G29"/>
    </sheetView>
  </sheetViews>
  <sheetFormatPr defaultRowHeight="15" x14ac:dyDescent="0.25"/>
  <cols>
    <col min="1" max="1" width="2.85546875" customWidth="1"/>
    <col min="3" max="3" width="21.28515625" customWidth="1"/>
    <col min="6" max="6" width="9.7109375" bestFit="1" customWidth="1"/>
  </cols>
  <sheetData>
    <row r="1" spans="2:12" ht="15.75" thickBot="1" x14ac:dyDescent="0.3"/>
    <row r="2" spans="2:12" ht="20.25" thickTop="1" thickBot="1" x14ac:dyDescent="0.35">
      <c r="B2" s="92" t="s">
        <v>32</v>
      </c>
      <c r="C2" s="93"/>
      <c r="D2" s="93"/>
      <c r="E2" s="93"/>
      <c r="F2" s="27">
        <f>H5</f>
        <v>0.29545458677771497</v>
      </c>
      <c r="G2" s="1"/>
    </row>
    <row r="3" spans="2:12" ht="16.5" thickTop="1" thickBot="1" x14ac:dyDescent="0.3">
      <c r="B3" s="1"/>
      <c r="C3" s="1"/>
      <c r="D3" s="1"/>
      <c r="E3" s="1"/>
      <c r="F3" s="1"/>
      <c r="G3" s="1"/>
      <c r="H3" s="1"/>
    </row>
    <row r="4" spans="2:12" ht="16.5" thickTop="1" thickBot="1" x14ac:dyDescent="0.3">
      <c r="B4" s="98" t="s">
        <v>5</v>
      </c>
      <c r="C4" s="99"/>
      <c r="D4" s="99"/>
      <c r="E4" s="99"/>
      <c r="F4" s="100"/>
      <c r="G4" s="1"/>
      <c r="H4" s="98" t="s">
        <v>29</v>
      </c>
      <c r="I4" s="99"/>
      <c r="J4" s="99"/>
      <c r="K4" s="99"/>
      <c r="L4" s="100"/>
    </row>
    <row r="5" spans="2:12" ht="15.75" thickBot="1" x14ac:dyDescent="0.3">
      <c r="B5" s="94" t="s">
        <v>6</v>
      </c>
      <c r="C5" s="95"/>
      <c r="D5" s="95"/>
      <c r="E5" s="95"/>
      <c r="F5" s="18">
        <v>5.0000000000000001E-3</v>
      </c>
      <c r="G5" s="1"/>
      <c r="H5" s="101">
        <f>((1+F8+F5+F6)*(1+F7)*(1+F9)/(1-F10))-1</f>
        <v>0.29545458677771497</v>
      </c>
      <c r="I5" s="102"/>
      <c r="J5" s="102"/>
      <c r="K5" s="102"/>
      <c r="L5" s="103"/>
    </row>
    <row r="6" spans="2:12" ht="15.75" thickBot="1" x14ac:dyDescent="0.3">
      <c r="B6" s="94" t="s">
        <v>8</v>
      </c>
      <c r="C6" s="95"/>
      <c r="D6" s="95"/>
      <c r="E6" s="95"/>
      <c r="F6" s="18">
        <v>1.2699999999999999E-2</v>
      </c>
      <c r="G6" s="1"/>
      <c r="H6" s="101"/>
      <c r="I6" s="102"/>
      <c r="J6" s="102"/>
      <c r="K6" s="102"/>
      <c r="L6" s="103"/>
    </row>
    <row r="7" spans="2:12" ht="15.75" thickBot="1" x14ac:dyDescent="0.3">
      <c r="B7" s="94" t="s">
        <v>13</v>
      </c>
      <c r="C7" s="95"/>
      <c r="D7" s="95"/>
      <c r="E7" s="95"/>
      <c r="F7" s="18">
        <v>1.3899999999999999E-2</v>
      </c>
      <c r="G7" s="1"/>
      <c r="H7" s="101"/>
      <c r="I7" s="102"/>
      <c r="J7" s="102"/>
      <c r="K7" s="102"/>
      <c r="L7" s="103"/>
    </row>
    <row r="8" spans="2:12" ht="15.75" thickBot="1" x14ac:dyDescent="0.3">
      <c r="B8" s="94" t="s">
        <v>18</v>
      </c>
      <c r="C8" s="95"/>
      <c r="D8" s="95"/>
      <c r="E8" s="95"/>
      <c r="F8" s="18">
        <v>3.5000000000000003E-2</v>
      </c>
      <c r="G8" s="1"/>
      <c r="H8" s="101"/>
      <c r="I8" s="102"/>
      <c r="J8" s="102"/>
      <c r="K8" s="102"/>
      <c r="L8" s="103"/>
    </row>
    <row r="9" spans="2:12" ht="15.75" thickBot="1" x14ac:dyDescent="0.3">
      <c r="B9" s="94" t="s">
        <v>19</v>
      </c>
      <c r="C9" s="95"/>
      <c r="D9" s="95"/>
      <c r="E9" s="95"/>
      <c r="F9" s="18">
        <v>7.8399999999999997E-2</v>
      </c>
      <c r="G9" s="1"/>
      <c r="H9" s="101"/>
      <c r="I9" s="102"/>
      <c r="J9" s="102"/>
      <c r="K9" s="102"/>
      <c r="L9" s="103"/>
    </row>
    <row r="10" spans="2:12" ht="15.75" thickBot="1" x14ac:dyDescent="0.3">
      <c r="B10" s="96" t="s">
        <v>20</v>
      </c>
      <c r="C10" s="97"/>
      <c r="D10" s="97"/>
      <c r="E10" s="97"/>
      <c r="F10" s="19">
        <f>SUM(C12+E12+G12+C14)</f>
        <v>0.1115</v>
      </c>
      <c r="G10" s="1"/>
      <c r="H10" s="104"/>
      <c r="I10" s="105"/>
      <c r="J10" s="105"/>
      <c r="K10" s="105"/>
      <c r="L10" s="106"/>
    </row>
    <row r="11" spans="2:12" ht="16.5" thickTop="1" thickBot="1" x14ac:dyDescent="0.3">
      <c r="B11" s="34"/>
      <c r="C11" s="34"/>
      <c r="D11" s="34"/>
      <c r="E11" s="34"/>
    </row>
    <row r="12" spans="2:12" ht="16.5" thickBot="1" x14ac:dyDescent="0.3">
      <c r="B12" s="55" t="s">
        <v>60</v>
      </c>
      <c r="C12" s="56">
        <v>0.03</v>
      </c>
      <c r="D12" s="57" t="s">
        <v>61</v>
      </c>
      <c r="E12" s="56">
        <v>6.4999999999999997E-3</v>
      </c>
      <c r="F12" s="57" t="s">
        <v>62</v>
      </c>
      <c r="G12" s="56">
        <v>0.03</v>
      </c>
    </row>
    <row r="13" spans="2:12" ht="16.5" thickBot="1" x14ac:dyDescent="0.3">
      <c r="B13" s="55"/>
      <c r="C13" s="55"/>
      <c r="D13" s="55"/>
      <c r="E13" s="55"/>
      <c r="F13" s="55"/>
      <c r="G13" s="55"/>
    </row>
    <row r="14" spans="2:12" ht="16.5" thickBot="1" x14ac:dyDescent="0.3">
      <c r="B14" s="55" t="s">
        <v>63</v>
      </c>
      <c r="C14" s="56">
        <v>4.4999999999999998E-2</v>
      </c>
      <c r="D14" s="55"/>
      <c r="E14" s="55"/>
      <c r="F14" s="55"/>
      <c r="G14" s="55"/>
    </row>
    <row r="16" spans="2:12" ht="15.75" thickBot="1" x14ac:dyDescent="0.3"/>
    <row r="17" spans="2:7" ht="16.5" thickTop="1" thickBot="1" x14ac:dyDescent="0.3">
      <c r="B17" s="81" t="s">
        <v>0</v>
      </c>
      <c r="C17" s="88" t="s">
        <v>39</v>
      </c>
      <c r="D17" s="89"/>
    </row>
    <row r="18" spans="2:7" ht="16.5" thickTop="1" thickBot="1" x14ac:dyDescent="0.3">
      <c r="B18" s="82"/>
      <c r="C18" s="79" t="s">
        <v>40</v>
      </c>
      <c r="D18" s="80"/>
    </row>
    <row r="19" spans="2:7" ht="16.5" thickTop="1" thickBot="1" x14ac:dyDescent="0.3">
      <c r="B19" s="83"/>
      <c r="C19" s="90" t="s">
        <v>1</v>
      </c>
      <c r="D19" s="91"/>
    </row>
    <row r="20" spans="2:7" ht="15.75" thickTop="1" x14ac:dyDescent="0.25"/>
    <row r="27" spans="2:7" x14ac:dyDescent="0.25">
      <c r="C27" s="62" t="s">
        <v>67</v>
      </c>
      <c r="D27" s="62"/>
      <c r="E27" s="62"/>
      <c r="F27" s="62"/>
      <c r="G27" s="62"/>
    </row>
    <row r="28" spans="2:7" x14ac:dyDescent="0.25">
      <c r="C28" s="63"/>
      <c r="D28" s="63"/>
      <c r="E28" s="63"/>
      <c r="F28" s="63"/>
      <c r="G28" s="63"/>
    </row>
    <row r="29" spans="2:7" x14ac:dyDescent="0.25">
      <c r="C29" s="63"/>
      <c r="D29" s="63"/>
      <c r="E29" s="63"/>
      <c r="F29" s="63"/>
      <c r="G29" s="63"/>
    </row>
    <row r="33" spans="7:7" x14ac:dyDescent="0.25">
      <c r="G33" s="23"/>
    </row>
  </sheetData>
  <mergeCells count="15">
    <mergeCell ref="B2:E2"/>
    <mergeCell ref="B9:E9"/>
    <mergeCell ref="B10:E10"/>
    <mergeCell ref="C27:G29"/>
    <mergeCell ref="H4:L4"/>
    <mergeCell ref="H5:L10"/>
    <mergeCell ref="B4:F4"/>
    <mergeCell ref="B5:E5"/>
    <mergeCell ref="B6:E6"/>
    <mergeCell ref="B7:E7"/>
    <mergeCell ref="B8:E8"/>
    <mergeCell ref="B17:B19"/>
    <mergeCell ref="C17:D17"/>
    <mergeCell ref="C18:D18"/>
    <mergeCell ref="C19:D19"/>
  </mergeCells>
  <pageMargins left="0.51181102362204722" right="0.51181102362204722" top="1.9685039370078741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Detalhamento do 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Larissa Menezes</dc:creator>
  <cp:lastModifiedBy>Ricardo Henrique</cp:lastModifiedBy>
  <cp:lastPrinted>2024-09-24T17:11:03Z</cp:lastPrinted>
  <dcterms:created xsi:type="dcterms:W3CDTF">2022-07-05T20:48:01Z</dcterms:created>
  <dcterms:modified xsi:type="dcterms:W3CDTF">2024-09-24T17:49:04Z</dcterms:modified>
</cp:coreProperties>
</file>